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C5" i="2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B27" i="4"/>
  <c r="H62" i="3"/>
  <c r="D42" i="3"/>
  <c r="F42" i="3"/>
  <c r="F79" i="3" s="1"/>
  <c r="H53" i="3"/>
  <c r="C42" i="3"/>
  <c r="H43" i="3"/>
  <c r="H25" i="3"/>
  <c r="C5" i="3"/>
  <c r="G5" i="3"/>
  <c r="G79" i="3" s="1"/>
  <c r="H16" i="3"/>
  <c r="D5" i="3"/>
  <c r="D79" i="3" s="1"/>
  <c r="C26" i="2"/>
  <c r="D26" i="2"/>
  <c r="H141" i="1"/>
  <c r="H128" i="1"/>
  <c r="H118" i="1"/>
  <c r="H108" i="1"/>
  <c r="H98" i="1"/>
  <c r="G79" i="1"/>
  <c r="C79" i="1"/>
  <c r="H88" i="1"/>
  <c r="D79" i="1"/>
  <c r="F79" i="1"/>
  <c r="H70" i="1"/>
  <c r="H66" i="1"/>
  <c r="H43" i="1"/>
  <c r="H33" i="1"/>
  <c r="H23" i="1"/>
  <c r="H13" i="1"/>
  <c r="D4" i="1"/>
  <c r="G4" i="1"/>
  <c r="C4" i="1"/>
  <c r="F4" i="1"/>
  <c r="D16" i="4"/>
  <c r="D27" i="4" s="1"/>
  <c r="G16" i="4"/>
  <c r="E5" i="3"/>
  <c r="H6" i="3"/>
  <c r="G16" i="2"/>
  <c r="G26" i="2" s="1"/>
  <c r="G5" i="2"/>
  <c r="E79" i="1"/>
  <c r="H80" i="1"/>
  <c r="E4" i="1"/>
  <c r="H5" i="1"/>
  <c r="H4" i="1" s="1"/>
  <c r="C27" i="4"/>
  <c r="E42" i="3"/>
  <c r="G11" i="4"/>
  <c r="G4" i="4" s="1"/>
  <c r="G27" i="4" l="1"/>
  <c r="H42" i="3"/>
  <c r="C79" i="3"/>
  <c r="H5" i="3"/>
  <c r="C154" i="1"/>
  <c r="G154" i="1"/>
  <c r="H79" i="1"/>
  <c r="D154" i="1"/>
  <c r="F154" i="1"/>
  <c r="H79" i="3"/>
  <c r="E154" i="1"/>
  <c r="H154" i="1"/>
  <c r="E79" i="3"/>
</calcChain>
</file>

<file path=xl/sharedStrings.xml><?xml version="1.0" encoding="utf-8"?>
<sst xmlns="http://schemas.openxmlformats.org/spreadsheetml/2006/main" count="470" uniqueCount="329">
  <si>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</si>
  <si>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</si>
  <si>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</si>
  <si>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</si>
  <si>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</si>
  <si>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</si>
  <si>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</si>
  <si>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</si>
  <si>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</si>
  <si>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</si>
  <si>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</si>
  <si>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</si>
  <si>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</si>
  <si>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</si>
  <si>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</si>
  <si>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</si>
  <si>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</si>
  <si>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</si>
  <si>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</si>
  <si>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</si>
  <si>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</si>
  <si>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</si>
  <si>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</si>
  <si>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</si>
  <si>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</si>
  <si>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</si>
  <si>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</si>
  <si>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</si>
  <si>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</si>
  <si>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</si>
  <si>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</si>
  <si>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</si>
  <si>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</si>
  <si>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</si>
  <si>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</si>
  <si>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</si>
  <si>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</si>
  <si>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</si>
  <si>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</si>
  <si>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</si>
  <si>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</si>
  <si>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</si>
  <si>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</si>
  <si>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</si>
  <si>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</si>
  <si>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</si>
  <si>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</si>
  <si>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</si>
  <si>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</si>
  <si>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</si>
  <si>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</si>
  <si>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</si>
  <si>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</si>
  <si>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</si>
  <si>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</si>
  <si>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</si>
  <si>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</si>
  <si>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</si>
  <si>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</si>
  <si>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</si>
  <si>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</si>
  <si>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</si>
  <si>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</si>
  <si>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</si>
  <si>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</si>
  <si>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</si>
  <si>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</si>
  <si>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</si>
  <si>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</si>
  <si>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</si>
  <si>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</si>
  <si>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</si>
  <si>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</si>
  <si>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</si>
  <si>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</si>
  <si>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</si>
  <si>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</si>
  <si>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</si>
  <si>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</si>
  <si>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</si>
  <si>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</si>
  <si>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</si>
  <si>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</si>
  <si>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</si>
  <si>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</si>
  <si>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</si>
  <si>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</si>
  <si>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</si>
  <si>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</si>
  <si>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</si>
  <si>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</si>
  <si>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</si>
  <si>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</si>
  <si>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</si>
  <si>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</si>
  <si>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</si>
  <si>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</si>
  <si>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</si>
  <si>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</si>
  <si>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</si>
  <si>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</si>
  <si>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</si>
  <si>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</si>
  <si>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</si>
  <si>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</si>
  <si>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</si>
  <si>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</si>
  <si>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</si>
  <si>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</si>
  <si>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</si>
  <si>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</si>
  <si>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</si>
  <si>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</si>
  <si>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</si>
  <si>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</si>
  <si>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</si>
  <si>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</si>
  <si>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</si>
  <si>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</si>
  <si>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</si>
  <si>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</si>
  <si>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</si>
  <si>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</si>
  <si>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</si>
  <si>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</si>
  <si>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</si>
  <si>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</si>
  <si>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</si>
  <si>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</si>
  <si>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</si>
  <si>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</si>
  <si>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</si>
  <si>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</si>
  <si>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</si>
  <si>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</si>
  <si>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</si>
  <si>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</si>
  <si>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</si>
  <si>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</si>
  <si>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</si>
  <si>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</si>
  <si>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</si>
  <si>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</si>
  <si>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</si>
  <si>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</si>
  <si>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</si>
  <si>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</si>
  <si>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</si>
  <si>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</si>
  <si>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</si>
  <si>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</si>
  <si>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</si>
  <si>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</si>
  <si>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</si>
  <si>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</si>
  <si>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</si>
  <si>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</si>
  <si>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</si>
  <si>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</si>
  <si>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</si>
  <si>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</si>
  <si>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</si>
  <si>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</si>
  <si>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</si>
  <si>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</si>
  <si>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</si>
  <si>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</si>
  <si>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</si>
  <si>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</si>
  <si>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</si>
  <si>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</si>
  <si>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</si>
  <si>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</si>
  <si>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</si>
  <si>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</si>
  <si>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</si>
  <si>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</si>
  <si>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</si>
  <si>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</si>
  <si>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</si>
  <si>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</si>
  <si>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</si>
  <si>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</si>
  <si>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</si>
  <si>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</si>
  <si>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</si>
  <si>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</si>
  <si>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</si>
  <si>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</si>
  <si>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</si>
  <si>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</si>
  <si>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</si>
  <si>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</si>
  <si>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</si>
  <si>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</si>
  <si>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</si>
  <si>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</si>
  <si>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</si>
  <si>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</si>
  <si>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</si>
  <si>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</si>
  <si>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</si>
  <si>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</si>
  <si>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</si>
  <si>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</si>
  <si>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</si>
  <si>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</si>
  <si>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</si>
  <si>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</si>
  <si>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</si>
  <si>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</si>
  <si>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</si>
  <si>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</si>
  <si>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</si>
  <si>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</si>
  <si>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</si>
  <si>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</si>
  <si>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</si>
  <si>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</si>
  <si>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</si>
  <si>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</si>
  <si>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</si>
  <si>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</si>
  <si>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</si>
  <si>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</si>
  <si>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</si>
  <si>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</si>
  <si>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</si>
  <si>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</si>
  <si>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</si>
  <si>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</si>
  <si>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</si>
  <si>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</si>
  <si>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</si>
  <si>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</si>
  <si>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</si>
  <si>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</si>
  <si>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</si>
  <si>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</si>
  <si>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</si>
  <si>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</si>
  <si>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</si>
  <si>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</si>
  <si>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</si>
  <si>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</si>
  <si>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</si>
  <si>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</si>
  <si>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</si>
  <si>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</si>
  <si>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</si>
  <si>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</si>
  <si>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</si>
  <si>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</si>
  <si>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</si>
  <si>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</si>
  <si>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</si>
  <si>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</si>
  <si>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</si>
  <si>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</si>
  <si>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</si>
  <si>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</si>
  <si>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</si>
  <si>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</si>
  <si>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</si>
  <si>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</si>
  <si>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</si>
  <si>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</si>
  <si>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</si>
  <si>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</si>
  <si>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</si>
  <si>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</si>
  <si>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</si>
  <si>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</si>
  <si>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</si>
  <si>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</si>
  <si>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</si>
  <si>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</si>
  <si>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</si>
  <si>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</si>
  <si>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</si>
  <si>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</si>
  <si>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</si>
  <si>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</si>
  <si>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</si>
  <si>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</si>
  <si>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</si>
  <si>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</si>
  <si>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</si>
  <si>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</si>
  <si>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</si>
  <si>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</si>
  <si>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</si>
  <si>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</si>
  <si>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</si>
  <si>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</si>
  <si>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</si>
  <si>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</si>
  <si>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</si>
  <si>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</si>
  <si>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</si>
  <si>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</si>
  <si>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</si>
  <si>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</si>
  <si>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</si>
  <si>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</si>
  <si>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</si>
  <si>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</si>
  <si>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</si>
  <si>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</si>
  <si>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</si>
  <si>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</si>
  <si>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</si>
  <si>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</si>
  <si>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</si>
  <si>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</si>
  <si>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</si>
  <si>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</si>
  <si>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</si>
  <si>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</si>
  <si>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</si>
  <si>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</si>
  <si>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</si>
  <si>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</si>
  <si>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</si>
  <si>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</si>
  <si>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MANUEL DOBLADO, GTO.
Clasificación por Objeto del Gasto (Capítulo y Concepto)
al 31 de Diciembre de 2018
PESOS</t>
  </si>
  <si>
    <t>MUNICIPIO MANUEL DOBLADO, GTO.
Estado Analítico del Ejercicio del Presupuesto de Egresos Detallado - LDF
Clasificación Administrativa
al 31 de Diciembre de 2018
PESOS</t>
  </si>
  <si>
    <t>MUNICIPIO MANUEL DOBLADO, GTO.
Estado Analítico del Ejercicio del Presupuesto de Egresos Detallado - LDF
Clasificación Funcional (Finalidad y Función)
al 31 de Diciembre de 2018
PESOS</t>
  </si>
  <si>
    <t>MUNICIPIO MANUEL DOBLADO, GTO.
Estado Analítico del Ejercicio del Presupuesto de Egresos Detallado - LDF
Clasificación de Servicios Personales por Categoría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</si>
</sst>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325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78439808</v>
      </c>
      <c r="D4" s="5">
        <f t="shared" ref="D4:H4" si="0">D5+D13+D23+D33+D43+D53+D57+D66+D70</f>
        <v>30584318.840000004</v>
      </c>
      <c r="E4" s="5">
        <f t="shared" si="0"/>
        <v>109024126.84</v>
      </c>
      <c r="F4" s="5">
        <f t="shared" si="0"/>
        <v>102259332.56999999</v>
      </c>
      <c r="G4" s="5">
        <f t="shared" si="0"/>
        <v>98111302.469999999</v>
      </c>
      <c r="H4" s="5">
        <f t="shared" si="0"/>
        <v>6764794.2699999986</v>
      </c>
    </row>
    <row r="5" spans="1:8">
      <c r="A5" s="56" t="s">
        <v>9</v>
      </c>
      <c r="B5" s="57"/>
      <c r="C5" s="6">
        <f>SUM(C6:C12)</f>
        <v>53089527</v>
      </c>
      <c r="D5" s="6">
        <f t="shared" ref="D5:H5" si="1">SUM(D6:D12)</f>
        <v>5945451.1600000001</v>
      </c>
      <c r="E5" s="6">
        <f t="shared" si="1"/>
        <v>59034978.160000004</v>
      </c>
      <c r="F5" s="6">
        <f t="shared" si="1"/>
        <v>51438706.519999996</v>
      </c>
      <c r="G5" s="6">
        <f t="shared" si="1"/>
        <v>50706412.119999997</v>
      </c>
      <c r="H5" s="6">
        <f t="shared" si="1"/>
        <v>7596271.6399999987</v>
      </c>
    </row>
    <row r="6" spans="1:8">
      <c r="A6" s="35" t="s">
        <v>147</v>
      </c>
      <c r="B6" s="36" t="s">
        <v>10</v>
      </c>
      <c r="C6" s="7">
        <v>30750653</v>
      </c>
      <c r="D6" s="7">
        <v>551016</v>
      </c>
      <c r="E6" s="7">
        <f>C6+D6</f>
        <v>31301669</v>
      </c>
      <c r="F6" s="7">
        <v>28482248.710000001</v>
      </c>
      <c r="G6" s="7">
        <v>28482248.710000001</v>
      </c>
      <c r="H6" s="7">
        <f>E6-F6</f>
        <v>2819420.2899999991</v>
      </c>
    </row>
    <row r="7" spans="1:8">
      <c r="A7" s="35" t="s">
        <v>148</v>
      </c>
      <c r="B7" s="36" t="s">
        <v>11</v>
      </c>
      <c r="C7" s="7">
        <v>1640520</v>
      </c>
      <c r="D7" s="7">
        <v>493129</v>
      </c>
      <c r="E7" s="7">
        <f t="shared" ref="E7:E12" si="2">C7+D7</f>
        <v>2133649</v>
      </c>
      <c r="F7" s="7">
        <v>1935096.46</v>
      </c>
      <c r="G7" s="7">
        <v>1935096.46</v>
      </c>
      <c r="H7" s="7">
        <f t="shared" ref="H7:H70" si="3">E7-F7</f>
        <v>198552.54000000004</v>
      </c>
    </row>
    <row r="8" spans="1:8">
      <c r="A8" s="35" t="s">
        <v>149</v>
      </c>
      <c r="B8" s="36" t="s">
        <v>12</v>
      </c>
      <c r="C8" s="7">
        <v>4505968</v>
      </c>
      <c r="D8" s="7">
        <v>27485</v>
      </c>
      <c r="E8" s="7">
        <f t="shared" si="2"/>
        <v>4533453</v>
      </c>
      <c r="F8" s="7">
        <v>4121467.04</v>
      </c>
      <c r="G8" s="7">
        <v>4121467.04</v>
      </c>
      <c r="H8" s="7">
        <f t="shared" si="3"/>
        <v>411985.95999999996</v>
      </c>
    </row>
    <row r="9" spans="1:8">
      <c r="A9" s="35" t="s">
        <v>150</v>
      </c>
      <c r="B9" s="36" t="s">
        <v>13</v>
      </c>
      <c r="C9" s="7">
        <v>7884652</v>
      </c>
      <c r="D9" s="7">
        <v>-147179.44</v>
      </c>
      <c r="E9" s="7">
        <f t="shared" si="2"/>
        <v>7737472.5599999996</v>
      </c>
      <c r="F9" s="7">
        <v>5777979.04</v>
      </c>
      <c r="G9" s="7">
        <v>5074331.4400000004</v>
      </c>
      <c r="H9" s="7">
        <f t="shared" si="3"/>
        <v>1959493.5199999996</v>
      </c>
    </row>
    <row r="10" spans="1:8">
      <c r="A10" s="35" t="s">
        <v>151</v>
      </c>
      <c r="B10" s="36" t="s">
        <v>14</v>
      </c>
      <c r="C10" s="7">
        <v>2105800</v>
      </c>
      <c r="D10" s="7">
        <v>11222934.6</v>
      </c>
      <c r="E10" s="7">
        <f t="shared" si="2"/>
        <v>13328734.6</v>
      </c>
      <c r="F10" s="7">
        <v>11121915.27</v>
      </c>
      <c r="G10" s="7">
        <v>11093268.470000001</v>
      </c>
      <c r="H10" s="7">
        <f t="shared" si="3"/>
        <v>2206819.33</v>
      </c>
    </row>
    <row r="11" spans="1:8">
      <c r="A11" s="35" t="s">
        <v>152</v>
      </c>
      <c r="B11" s="36" t="s">
        <v>15</v>
      </c>
      <c r="C11" s="7">
        <v>6201934</v>
      </c>
      <c r="D11" s="7">
        <v>-6201934</v>
      </c>
      <c r="E11" s="7">
        <f t="shared" si="2"/>
        <v>0</v>
      </c>
      <c r="F11" s="7">
        <v>0</v>
      </c>
      <c r="G11" s="7">
        <v>0</v>
      </c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1659534</v>
      </c>
      <c r="D13" s="6">
        <f t="shared" ref="D13:G13" si="4">SUM(D14:D22)</f>
        <v>4046788.47</v>
      </c>
      <c r="E13" s="6">
        <f t="shared" si="4"/>
        <v>5706322.4699999997</v>
      </c>
      <c r="F13" s="6">
        <f t="shared" si="4"/>
        <v>5533351.4899999993</v>
      </c>
      <c r="G13" s="6">
        <f t="shared" si="4"/>
        <v>5003226.38</v>
      </c>
      <c r="H13" s="6">
        <f t="shared" si="3"/>
        <v>172970.98000000045</v>
      </c>
    </row>
    <row r="14" spans="1:8">
      <c r="A14" s="35" t="s">
        <v>154</v>
      </c>
      <c r="B14" s="36" t="s">
        <v>18</v>
      </c>
      <c r="C14" s="7">
        <v>624029</v>
      </c>
      <c r="D14" s="7">
        <v>42667.28</v>
      </c>
      <c r="E14" s="7">
        <f t="shared" ref="E14:E22" si="5">C14+D14</f>
        <v>666696.28</v>
      </c>
      <c r="F14" s="7">
        <v>643326.19999999995</v>
      </c>
      <c r="G14" s="7">
        <v>642309.19999999995</v>
      </c>
      <c r="H14" s="7">
        <f t="shared" si="3"/>
        <v>23370.080000000075</v>
      </c>
    </row>
    <row r="15" spans="1:8">
      <c r="A15" s="35" t="s">
        <v>155</v>
      </c>
      <c r="B15" s="36" t="s">
        <v>19</v>
      </c>
      <c r="C15" s="7">
        <v>0</v>
      </c>
      <c r="D15" s="7">
        <v>1457.98</v>
      </c>
      <c r="E15" s="7">
        <f t="shared" si="5"/>
        <v>1457.98</v>
      </c>
      <c r="F15" s="7">
        <v>1457.98</v>
      </c>
      <c r="G15" s="7">
        <v>1457.98</v>
      </c>
      <c r="H15" s="7">
        <f t="shared" si="3"/>
        <v>0</v>
      </c>
    </row>
    <row r="16" spans="1:8">
      <c r="A16" s="35" t="s">
        <v>156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203473</v>
      </c>
      <c r="D17" s="7">
        <v>1064626.23</v>
      </c>
      <c r="E17" s="7">
        <f t="shared" si="5"/>
        <v>1268099.23</v>
      </c>
      <c r="F17" s="7">
        <v>1225266.56</v>
      </c>
      <c r="G17" s="7">
        <v>1220656.56</v>
      </c>
      <c r="H17" s="7">
        <f t="shared" si="3"/>
        <v>42832.669999999925</v>
      </c>
    </row>
    <row r="18" spans="1:8">
      <c r="A18" s="35" t="s">
        <v>158</v>
      </c>
      <c r="B18" s="36" t="s">
        <v>22</v>
      </c>
      <c r="C18" s="7">
        <v>18830</v>
      </c>
      <c r="D18" s="7">
        <v>-119.76</v>
      </c>
      <c r="E18" s="7">
        <f t="shared" si="5"/>
        <v>18710.240000000002</v>
      </c>
      <c r="F18" s="7">
        <v>17500.240000000002</v>
      </c>
      <c r="G18" s="7">
        <v>17500.240000000002</v>
      </c>
      <c r="H18" s="7">
        <f t="shared" si="3"/>
        <v>1210</v>
      </c>
    </row>
    <row r="19" spans="1:8">
      <c r="A19" s="35" t="s">
        <v>159</v>
      </c>
      <c r="B19" s="36" t="s">
        <v>23</v>
      </c>
      <c r="C19" s="7">
        <v>710902</v>
      </c>
      <c r="D19" s="7">
        <v>2926494.02</v>
      </c>
      <c r="E19" s="7">
        <f t="shared" si="5"/>
        <v>3637396.02</v>
      </c>
      <c r="F19" s="7">
        <v>3541017.38</v>
      </c>
      <c r="G19" s="7">
        <v>3016519.27</v>
      </c>
      <c r="H19" s="7">
        <f t="shared" si="3"/>
        <v>96378.64000000013</v>
      </c>
    </row>
    <row r="20" spans="1:8">
      <c r="A20" s="35" t="s">
        <v>160</v>
      </c>
      <c r="B20" s="36" t="s">
        <v>24</v>
      </c>
      <c r="C20" s="7">
        <v>47400</v>
      </c>
      <c r="D20" s="7">
        <v>11622.29</v>
      </c>
      <c r="E20" s="7">
        <f t="shared" si="5"/>
        <v>59022.29</v>
      </c>
      <c r="F20" s="7">
        <v>56933.279999999999</v>
      </c>
      <c r="G20" s="7">
        <v>56933.279999999999</v>
      </c>
      <c r="H20" s="7">
        <f t="shared" si="3"/>
        <v>2089.010000000002</v>
      </c>
    </row>
    <row r="21" spans="1:8">
      <c r="A21" s="35" t="s">
        <v>161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54900</v>
      </c>
      <c r="D22" s="7">
        <v>40.43</v>
      </c>
      <c r="E22" s="7">
        <f t="shared" si="5"/>
        <v>54940.43</v>
      </c>
      <c r="F22" s="7">
        <v>47849.85</v>
      </c>
      <c r="G22" s="7">
        <v>47849.85</v>
      </c>
      <c r="H22" s="7">
        <f t="shared" si="3"/>
        <v>7090.5800000000017</v>
      </c>
    </row>
    <row r="23" spans="1:8">
      <c r="A23" s="56" t="s">
        <v>27</v>
      </c>
      <c r="B23" s="57"/>
      <c r="C23" s="6">
        <f>SUM(C24:C32)</f>
        <v>6711495</v>
      </c>
      <c r="D23" s="6">
        <f t="shared" ref="D23:G23" si="6">SUM(D24:D32)</f>
        <v>10700201.249999998</v>
      </c>
      <c r="E23" s="6">
        <f t="shared" si="6"/>
        <v>17411696.25</v>
      </c>
      <c r="F23" s="6">
        <f t="shared" si="6"/>
        <v>15897953.809999999</v>
      </c>
      <c r="G23" s="6">
        <f t="shared" si="6"/>
        <v>13016298.219999999</v>
      </c>
      <c r="H23" s="6">
        <f t="shared" si="3"/>
        <v>1513742.4400000013</v>
      </c>
    </row>
    <row r="24" spans="1:8">
      <c r="A24" s="35" t="s">
        <v>163</v>
      </c>
      <c r="B24" s="36" t="s">
        <v>28</v>
      </c>
      <c r="C24" s="7">
        <v>1125919</v>
      </c>
      <c r="D24" s="7">
        <v>5822777.8499999996</v>
      </c>
      <c r="E24" s="7">
        <f t="shared" ref="E24:E32" si="7">C24+D24</f>
        <v>6948696.8499999996</v>
      </c>
      <c r="F24" s="7">
        <v>6617368.04</v>
      </c>
      <c r="G24" s="7">
        <v>4162391.84</v>
      </c>
      <c r="H24" s="7">
        <f t="shared" si="3"/>
        <v>331328.80999999959</v>
      </c>
    </row>
    <row r="25" spans="1:8">
      <c r="A25" s="35" t="s">
        <v>164</v>
      </c>
      <c r="B25" s="36" t="s">
        <v>29</v>
      </c>
      <c r="C25" s="7">
        <v>262440</v>
      </c>
      <c r="D25" s="7">
        <v>161286.93</v>
      </c>
      <c r="E25" s="7">
        <f t="shared" si="7"/>
        <v>423726.93</v>
      </c>
      <c r="F25" s="7">
        <v>410106.93</v>
      </c>
      <c r="G25" s="7">
        <v>410106.93</v>
      </c>
      <c r="H25" s="7">
        <f t="shared" si="3"/>
        <v>13620</v>
      </c>
    </row>
    <row r="26" spans="1:8">
      <c r="A26" s="35" t="s">
        <v>165</v>
      </c>
      <c r="B26" s="36" t="s">
        <v>30</v>
      </c>
      <c r="C26" s="7">
        <v>786500</v>
      </c>
      <c r="D26" s="7">
        <v>1504981.09</v>
      </c>
      <c r="E26" s="7">
        <f t="shared" si="7"/>
        <v>2291481.09</v>
      </c>
      <c r="F26" s="7">
        <v>1778085.51</v>
      </c>
      <c r="G26" s="7">
        <v>1719245.14</v>
      </c>
      <c r="H26" s="7">
        <f t="shared" si="3"/>
        <v>513395.57999999984</v>
      </c>
    </row>
    <row r="27" spans="1:8">
      <c r="A27" s="35" t="s">
        <v>166</v>
      </c>
      <c r="B27" s="36" t="s">
        <v>31</v>
      </c>
      <c r="C27" s="7">
        <v>268460</v>
      </c>
      <c r="D27" s="7">
        <v>-18924.46</v>
      </c>
      <c r="E27" s="7">
        <f t="shared" si="7"/>
        <v>249535.54</v>
      </c>
      <c r="F27" s="7">
        <v>159932.06</v>
      </c>
      <c r="G27" s="7">
        <v>159932.06</v>
      </c>
      <c r="H27" s="7">
        <f t="shared" si="3"/>
        <v>89603.48000000001</v>
      </c>
    </row>
    <row r="28" spans="1:8">
      <c r="A28" s="35" t="s">
        <v>167</v>
      </c>
      <c r="B28" s="36" t="s">
        <v>32</v>
      </c>
      <c r="C28" s="7">
        <v>1156926</v>
      </c>
      <c r="D28" s="7">
        <v>374063.04</v>
      </c>
      <c r="E28" s="7">
        <f t="shared" si="7"/>
        <v>1530989.04</v>
      </c>
      <c r="F28" s="7">
        <v>1264691.03</v>
      </c>
      <c r="G28" s="7">
        <v>1129928.03</v>
      </c>
      <c r="H28" s="7">
        <f t="shared" si="3"/>
        <v>266298.01</v>
      </c>
    </row>
    <row r="29" spans="1:8">
      <c r="A29" s="35" t="s">
        <v>168</v>
      </c>
      <c r="B29" s="36" t="s">
        <v>33</v>
      </c>
      <c r="C29" s="7">
        <v>676300</v>
      </c>
      <c r="D29" s="7">
        <v>86247.77</v>
      </c>
      <c r="E29" s="7">
        <f t="shared" si="7"/>
        <v>762547.77</v>
      </c>
      <c r="F29" s="7">
        <v>753203.77</v>
      </c>
      <c r="G29" s="7">
        <v>731697.26</v>
      </c>
      <c r="H29" s="7">
        <f t="shared" si="3"/>
        <v>9344</v>
      </c>
    </row>
    <row r="30" spans="1:8">
      <c r="A30" s="35" t="s">
        <v>169</v>
      </c>
      <c r="B30" s="36" t="s">
        <v>34</v>
      </c>
      <c r="C30" s="7">
        <v>250987</v>
      </c>
      <c r="D30" s="7">
        <v>-92016.99</v>
      </c>
      <c r="E30" s="7">
        <f t="shared" si="7"/>
        <v>158970.01</v>
      </c>
      <c r="F30" s="7">
        <v>144315.04</v>
      </c>
      <c r="G30" s="7">
        <v>144315.04</v>
      </c>
      <c r="H30" s="7">
        <f t="shared" si="3"/>
        <v>14654.970000000001</v>
      </c>
    </row>
    <row r="31" spans="1:8">
      <c r="A31" s="35" t="s">
        <v>170</v>
      </c>
      <c r="B31" s="36" t="s">
        <v>35</v>
      </c>
      <c r="C31" s="7">
        <v>1265520</v>
      </c>
      <c r="D31" s="7">
        <v>2792031.34</v>
      </c>
      <c r="E31" s="7">
        <f t="shared" si="7"/>
        <v>4057551.34</v>
      </c>
      <c r="F31" s="7">
        <v>3932601.84</v>
      </c>
      <c r="G31" s="7">
        <v>3837243.33</v>
      </c>
      <c r="H31" s="7">
        <f t="shared" si="3"/>
        <v>124949.5</v>
      </c>
    </row>
    <row r="32" spans="1:8">
      <c r="A32" s="35" t="s">
        <v>171</v>
      </c>
      <c r="B32" s="36" t="s">
        <v>36</v>
      </c>
      <c r="C32" s="7">
        <v>918443</v>
      </c>
      <c r="D32" s="7">
        <v>69754.679999999993</v>
      </c>
      <c r="E32" s="7">
        <f t="shared" si="7"/>
        <v>988197.67999999993</v>
      </c>
      <c r="F32" s="7">
        <v>837649.59</v>
      </c>
      <c r="G32" s="7">
        <v>721438.59</v>
      </c>
      <c r="H32" s="7">
        <f t="shared" si="3"/>
        <v>150548.08999999997</v>
      </c>
    </row>
    <row r="33" spans="1:8">
      <c r="A33" s="56" t="s">
        <v>37</v>
      </c>
      <c r="B33" s="57"/>
      <c r="C33" s="6">
        <f>SUM(C34:C42)</f>
        <v>9456026</v>
      </c>
      <c r="D33" s="6">
        <f t="shared" ref="D33:G33" si="8">SUM(D34:D42)</f>
        <v>11396957.4</v>
      </c>
      <c r="E33" s="6">
        <f t="shared" si="8"/>
        <v>20852983.399999999</v>
      </c>
      <c r="F33" s="6">
        <f t="shared" si="8"/>
        <v>20103609.890000001</v>
      </c>
      <c r="G33" s="6">
        <f t="shared" si="8"/>
        <v>20099654.890000001</v>
      </c>
      <c r="H33" s="6">
        <f t="shared" si="3"/>
        <v>749373.50999999791</v>
      </c>
    </row>
    <row r="34" spans="1:8">
      <c r="A34" s="35" t="s">
        <v>172</v>
      </c>
      <c r="B34" s="36" t="s">
        <v>38</v>
      </c>
      <c r="C34" s="7">
        <v>5250000</v>
      </c>
      <c r="D34" s="7">
        <v>8000</v>
      </c>
      <c r="E34" s="7">
        <f t="shared" ref="E34:E42" si="9">C34+D34</f>
        <v>5258000</v>
      </c>
      <c r="F34" s="7">
        <v>5258000</v>
      </c>
      <c r="G34" s="7">
        <v>5258000</v>
      </c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0</v>
      </c>
      <c r="D36" s="7">
        <v>140000</v>
      </c>
      <c r="E36" s="7">
        <f t="shared" si="9"/>
        <v>140000</v>
      </c>
      <c r="F36" s="7">
        <v>140000</v>
      </c>
      <c r="G36" s="7">
        <v>140000</v>
      </c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3975000</v>
      </c>
      <c r="D37" s="7">
        <v>11248957.4</v>
      </c>
      <c r="E37" s="7">
        <f t="shared" si="9"/>
        <v>15223957.4</v>
      </c>
      <c r="F37" s="7">
        <v>14523727.67</v>
      </c>
      <c r="G37" s="7">
        <v>14519772.67</v>
      </c>
      <c r="H37" s="7">
        <f t="shared" si="3"/>
        <v>700229.73000000045</v>
      </c>
    </row>
    <row r="38" spans="1:8">
      <c r="A38" s="35" t="s">
        <v>176</v>
      </c>
      <c r="B38" s="36" t="s">
        <v>42</v>
      </c>
      <c r="C38" s="7">
        <v>231026</v>
      </c>
      <c r="D38" s="7">
        <v>0</v>
      </c>
      <c r="E38" s="7">
        <f t="shared" si="9"/>
        <v>231026</v>
      </c>
      <c r="F38" s="7">
        <v>181882.22</v>
      </c>
      <c r="G38" s="7">
        <v>181882.22</v>
      </c>
      <c r="H38" s="7">
        <f t="shared" si="3"/>
        <v>49143.78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50500</v>
      </c>
      <c r="D43" s="6">
        <f t="shared" ref="D43:G43" si="10">SUM(D44:D52)</f>
        <v>683146.56000000052</v>
      </c>
      <c r="E43" s="6">
        <f t="shared" si="10"/>
        <v>733646.56000000052</v>
      </c>
      <c r="F43" s="6">
        <f t="shared" si="10"/>
        <v>268734.07999999996</v>
      </c>
      <c r="G43" s="6">
        <f t="shared" si="10"/>
        <v>268734.07999999996</v>
      </c>
      <c r="H43" s="6">
        <f t="shared" si="3"/>
        <v>464912.48000000056</v>
      </c>
    </row>
    <row r="44" spans="1:8">
      <c r="A44" s="35" t="s">
        <v>179</v>
      </c>
      <c r="B44" s="36" t="s">
        <v>48</v>
      </c>
      <c r="C44" s="7">
        <v>45500</v>
      </c>
      <c r="D44" s="7">
        <v>-6803098.0199999996</v>
      </c>
      <c r="E44" s="7">
        <f t="shared" ref="E44:E52" si="11">C44+D44</f>
        <v>-6757598.0199999996</v>
      </c>
      <c r="F44" s="7">
        <v>174757.49</v>
      </c>
      <c r="G44" s="7">
        <v>174757.49</v>
      </c>
      <c r="H44" s="7">
        <f t="shared" si="3"/>
        <v>-6932355.5099999998</v>
      </c>
    </row>
    <row r="45" spans="1:8">
      <c r="A45" s="35" t="s">
        <v>180</v>
      </c>
      <c r="B45" s="36" t="s">
        <v>49</v>
      </c>
      <c r="C45" s="7">
        <v>0</v>
      </c>
      <c r="D45" s="7">
        <v>15000</v>
      </c>
      <c r="E45" s="7">
        <f t="shared" si="11"/>
        <v>15000</v>
      </c>
      <c r="F45" s="7">
        <v>14529</v>
      </c>
      <c r="G45" s="7">
        <v>14529</v>
      </c>
      <c r="H45" s="7">
        <f t="shared" si="3"/>
        <v>471</v>
      </c>
    </row>
    <row r="46" spans="1:8">
      <c r="A46" s="35" t="s">
        <v>181</v>
      </c>
      <c r="B46" s="36" t="s">
        <v>50</v>
      </c>
      <c r="C46" s="7">
        <v>0</v>
      </c>
      <c r="D46" s="7">
        <v>8555</v>
      </c>
      <c r="E46" s="7">
        <f t="shared" si="11"/>
        <v>8555</v>
      </c>
      <c r="F46" s="7">
        <v>8555</v>
      </c>
      <c r="G46" s="7">
        <v>8555</v>
      </c>
      <c r="H46" s="7">
        <f t="shared" si="3"/>
        <v>0</v>
      </c>
    </row>
    <row r="47" spans="1:8">
      <c r="A47" s="35" t="s">
        <v>182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5000</v>
      </c>
      <c r="D49" s="7">
        <v>7462689.5800000001</v>
      </c>
      <c r="E49" s="7">
        <f t="shared" si="11"/>
        <v>7467689.5800000001</v>
      </c>
      <c r="F49" s="7">
        <v>70892.59</v>
      </c>
      <c r="G49" s="7">
        <v>70892.59</v>
      </c>
      <c r="H49" s="7">
        <f t="shared" si="3"/>
        <v>7396796.9900000002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4247597.78</v>
      </c>
      <c r="G53" s="6">
        <f t="shared" si="12"/>
        <v>4247597.78</v>
      </c>
      <c r="H53" s="6">
        <f t="shared" si="3"/>
        <v>-4247597.78</v>
      </c>
    </row>
    <row r="54" spans="1:8">
      <c r="A54" s="35" t="s">
        <v>188</v>
      </c>
      <c r="B54" s="36" t="s">
        <v>58</v>
      </c>
      <c r="C54" s="7">
        <v>0</v>
      </c>
      <c r="D54" s="7">
        <v>0</v>
      </c>
      <c r="E54" s="7">
        <f t="shared" ref="E54:E56" si="13">C54+D54</f>
        <v>0</v>
      </c>
      <c r="F54" s="7">
        <v>4247597.78</v>
      </c>
      <c r="G54" s="7">
        <v>4247597.78</v>
      </c>
      <c r="H54" s="7">
        <f t="shared" si="3"/>
        <v>-4247597.78</v>
      </c>
    </row>
    <row r="55" spans="1:8">
      <c r="A55" s="35" t="s">
        <v>189</v>
      </c>
      <c r="B55" s="36" t="s">
        <v>59</v>
      </c>
      <c r="C55" s="7">
        <v>0</v>
      </c>
      <c r="D55" s="7">
        <v>0</v>
      </c>
      <c r="E55" s="7">
        <f t="shared" si="13"/>
        <v>0</v>
      </c>
      <c r="F55" s="7">
        <v>0</v>
      </c>
      <c r="G55" s="7">
        <v>0</v>
      </c>
      <c r="H55" s="7">
        <f t="shared" si="3"/>
        <v>0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85000</v>
      </c>
      <c r="D66" s="6">
        <f t="shared" ref="D66:G66" si="16">SUM(D67:D69)</f>
        <v>426500</v>
      </c>
      <c r="E66" s="6">
        <f t="shared" si="16"/>
        <v>511500</v>
      </c>
      <c r="F66" s="6">
        <f t="shared" si="16"/>
        <v>476422.5</v>
      </c>
      <c r="G66" s="6">
        <f t="shared" si="16"/>
        <v>476422.5</v>
      </c>
      <c r="H66" s="6">
        <f t="shared" si="3"/>
        <v>35077.5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85000</v>
      </c>
      <c r="D69" s="7">
        <v>426500</v>
      </c>
      <c r="E69" s="7">
        <f t="shared" si="17"/>
        <v>511500</v>
      </c>
      <c r="F69" s="7">
        <v>476422.5</v>
      </c>
      <c r="G69" s="7">
        <v>476422.5</v>
      </c>
      <c r="H69" s="7">
        <f t="shared" si="3"/>
        <v>35077.5</v>
      </c>
    </row>
    <row r="70" spans="1:8">
      <c r="A70" s="56" t="s">
        <v>74</v>
      </c>
      <c r="B70" s="57"/>
      <c r="C70" s="6">
        <f>SUM(C71:C77)</f>
        <v>7387726</v>
      </c>
      <c r="D70" s="6">
        <f t="shared" ref="D70:G70" si="18">SUM(D71:D77)</f>
        <v>-2614726</v>
      </c>
      <c r="E70" s="6">
        <f t="shared" si="18"/>
        <v>4773000</v>
      </c>
      <c r="F70" s="6">
        <f t="shared" si="18"/>
        <v>4292956.5</v>
      </c>
      <c r="G70" s="6">
        <f t="shared" si="18"/>
        <v>4292956.5</v>
      </c>
      <c r="H70" s="6">
        <f t="shared" si="3"/>
        <v>480043.5</v>
      </c>
    </row>
    <row r="71" spans="1:8">
      <c r="A71" s="35" t="s">
        <v>200</v>
      </c>
      <c r="B71" s="36" t="s">
        <v>75</v>
      </c>
      <c r="C71" s="7">
        <v>5400000</v>
      </c>
      <c r="D71" s="7">
        <v>-907000</v>
      </c>
      <c r="E71" s="7">
        <f t="shared" ref="E71:E77" si="19">C71+D71</f>
        <v>4493000</v>
      </c>
      <c r="F71" s="7">
        <v>4200000</v>
      </c>
      <c r="G71" s="7">
        <v>4200000</v>
      </c>
      <c r="H71" s="7">
        <f t="shared" ref="H71:H77" si="20">E71-F71</f>
        <v>293000</v>
      </c>
    </row>
    <row r="72" spans="1:8">
      <c r="A72" s="35" t="s">
        <v>201</v>
      </c>
      <c r="B72" s="36" t="s">
        <v>76</v>
      </c>
      <c r="C72" s="7">
        <v>1901044</v>
      </c>
      <c r="D72" s="7">
        <v>-1621044</v>
      </c>
      <c r="E72" s="7">
        <f t="shared" si="19"/>
        <v>280000</v>
      </c>
      <c r="F72" s="7">
        <v>92956.5</v>
      </c>
      <c r="G72" s="7">
        <v>92956.5</v>
      </c>
      <c r="H72" s="7">
        <f t="shared" si="20"/>
        <v>187043.5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>
        <v>86682</v>
      </c>
      <c r="D77" s="7">
        <v>-86682</v>
      </c>
      <c r="E77" s="7">
        <f t="shared" si="19"/>
        <v>0</v>
      </c>
      <c r="F77" s="7">
        <v>0</v>
      </c>
      <c r="G77" s="7">
        <v>0</v>
      </c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73049233</v>
      </c>
      <c r="D79" s="8">
        <f t="shared" ref="D79:H79" si="21">D80+D88+D98+D108+D118+D128+D132+D141+D145</f>
        <v>75707989.629999995</v>
      </c>
      <c r="E79" s="8">
        <f t="shared" si="21"/>
        <v>148757222.63</v>
      </c>
      <c r="F79" s="8">
        <f t="shared" si="21"/>
        <v>127352928.55999999</v>
      </c>
      <c r="G79" s="8">
        <f t="shared" si="21"/>
        <v>120755986.70999999</v>
      </c>
      <c r="H79" s="8">
        <f t="shared" si="21"/>
        <v>21404294.07</v>
      </c>
    </row>
    <row r="80" spans="1:8">
      <c r="A80" s="52" t="s">
        <v>9</v>
      </c>
      <c r="B80" s="53"/>
      <c r="C80" s="8">
        <f>SUM(C81:C87)</f>
        <v>556454</v>
      </c>
      <c r="D80" s="8">
        <f t="shared" ref="D80:H80" si="22">SUM(D81:D87)</f>
        <v>-102023.84</v>
      </c>
      <c r="E80" s="8">
        <f t="shared" si="22"/>
        <v>454430.16000000003</v>
      </c>
      <c r="F80" s="8">
        <f t="shared" si="22"/>
        <v>422571.23</v>
      </c>
      <c r="G80" s="8">
        <f t="shared" si="22"/>
        <v>422571.23</v>
      </c>
      <c r="H80" s="8">
        <f t="shared" si="22"/>
        <v>31858.929999999993</v>
      </c>
    </row>
    <row r="81" spans="1:8">
      <c r="A81" s="35" t="s">
        <v>207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208</v>
      </c>
      <c r="B82" s="40" t="s">
        <v>11</v>
      </c>
      <c r="C82" s="9">
        <v>390454</v>
      </c>
      <c r="D82" s="9">
        <v>-56900</v>
      </c>
      <c r="E82" s="7">
        <f t="shared" si="23"/>
        <v>333554</v>
      </c>
      <c r="F82" s="9">
        <v>301695.07</v>
      </c>
      <c r="G82" s="9">
        <v>301695.07</v>
      </c>
      <c r="H82" s="9">
        <f t="shared" si="24"/>
        <v>31858.929999999993</v>
      </c>
    </row>
    <row r="83" spans="1:8">
      <c r="A83" s="35" t="s">
        <v>209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210</v>
      </c>
      <c r="B84" s="40" t="s">
        <v>13</v>
      </c>
      <c r="C84" s="9">
        <v>166000</v>
      </c>
      <c r="D84" s="9">
        <v>-45123.839999999997</v>
      </c>
      <c r="E84" s="7">
        <f t="shared" si="23"/>
        <v>120876.16</v>
      </c>
      <c r="F84" s="9">
        <v>120876.16</v>
      </c>
      <c r="G84" s="9">
        <v>120876.16</v>
      </c>
      <c r="H84" s="9">
        <f t="shared" si="24"/>
        <v>0</v>
      </c>
    </row>
    <row r="85" spans="1:8">
      <c r="A85" s="35" t="s">
        <v>211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4037225</v>
      </c>
      <c r="D88" s="8">
        <f t="shared" ref="D88:G88" si="25">SUM(D89:D97)</f>
        <v>4648679.5599999996</v>
      </c>
      <c r="E88" s="8">
        <f t="shared" si="25"/>
        <v>8685904.5599999987</v>
      </c>
      <c r="F88" s="8">
        <f t="shared" si="25"/>
        <v>8660452.1199999992</v>
      </c>
      <c r="G88" s="8">
        <f t="shared" si="25"/>
        <v>8591533.0999999996</v>
      </c>
      <c r="H88" s="8">
        <f t="shared" si="24"/>
        <v>25452.439999999478</v>
      </c>
    </row>
    <row r="89" spans="1:8">
      <c r="A89" s="35" t="s">
        <v>214</v>
      </c>
      <c r="B89" s="40" t="s">
        <v>18</v>
      </c>
      <c r="C89" s="9">
        <v>92350</v>
      </c>
      <c r="D89" s="9">
        <v>4605.3900000000003</v>
      </c>
      <c r="E89" s="7">
        <f t="shared" ref="E89:E97" si="26">C89+D89</f>
        <v>96955.39</v>
      </c>
      <c r="F89" s="9">
        <v>96955.39</v>
      </c>
      <c r="G89" s="9">
        <v>96955.37</v>
      </c>
      <c r="H89" s="9">
        <f t="shared" si="24"/>
        <v>0</v>
      </c>
    </row>
    <row r="90" spans="1:8">
      <c r="A90" s="35" t="s">
        <v>215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706075</v>
      </c>
      <c r="D92" s="9">
        <v>3468014.17</v>
      </c>
      <c r="E92" s="7">
        <f t="shared" si="26"/>
        <v>4174089.17</v>
      </c>
      <c r="F92" s="9">
        <v>4173668.76</v>
      </c>
      <c r="G92" s="9">
        <v>4173668.76</v>
      </c>
      <c r="H92" s="9">
        <f t="shared" si="24"/>
        <v>420.41000000014901</v>
      </c>
    </row>
    <row r="93" spans="1:8">
      <c r="A93" s="35" t="s">
        <v>218</v>
      </c>
      <c r="B93" s="40" t="s">
        <v>22</v>
      </c>
      <c r="C93" s="9">
        <v>10000</v>
      </c>
      <c r="D93" s="9">
        <v>6809.97</v>
      </c>
      <c r="E93" s="7">
        <f t="shared" si="26"/>
        <v>16809.97</v>
      </c>
      <c r="F93" s="9">
        <v>16809.97</v>
      </c>
      <c r="G93" s="9">
        <v>16809.97</v>
      </c>
      <c r="H93" s="9">
        <f t="shared" si="24"/>
        <v>0</v>
      </c>
    </row>
    <row r="94" spans="1:8">
      <c r="A94" s="35" t="s">
        <v>219</v>
      </c>
      <c r="B94" s="40" t="s">
        <v>23</v>
      </c>
      <c r="C94" s="9">
        <v>2827000</v>
      </c>
      <c r="D94" s="9">
        <v>1097585.8999999999</v>
      </c>
      <c r="E94" s="7">
        <f t="shared" si="26"/>
        <v>3924585.9</v>
      </c>
      <c r="F94" s="9">
        <v>3924585.9</v>
      </c>
      <c r="G94" s="9">
        <v>3855666.9</v>
      </c>
      <c r="H94" s="9">
        <f t="shared" si="24"/>
        <v>0</v>
      </c>
    </row>
    <row r="95" spans="1:8">
      <c r="A95" s="35" t="s">
        <v>220</v>
      </c>
      <c r="B95" s="40" t="s">
        <v>24</v>
      </c>
      <c r="C95" s="9">
        <v>350000</v>
      </c>
      <c r="D95" s="9">
        <v>86649.77</v>
      </c>
      <c r="E95" s="7">
        <f t="shared" si="26"/>
        <v>436649.77</v>
      </c>
      <c r="F95" s="9">
        <v>411617.74</v>
      </c>
      <c r="G95" s="9">
        <v>411617.74</v>
      </c>
      <c r="H95" s="9">
        <f t="shared" si="24"/>
        <v>25032.030000000028</v>
      </c>
    </row>
    <row r="96" spans="1:8">
      <c r="A96" s="35" t="s">
        <v>221</v>
      </c>
      <c r="B96" s="40" t="s">
        <v>25</v>
      </c>
      <c r="C96" s="9">
        <v>800</v>
      </c>
      <c r="D96" s="9">
        <v>-800</v>
      </c>
      <c r="E96" s="7">
        <f t="shared" si="26"/>
        <v>0</v>
      </c>
      <c r="F96" s="9">
        <v>0</v>
      </c>
      <c r="G96" s="9">
        <v>0</v>
      </c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51000</v>
      </c>
      <c r="D97" s="9">
        <v>-14185.64</v>
      </c>
      <c r="E97" s="7">
        <f t="shared" si="26"/>
        <v>36814.36</v>
      </c>
      <c r="F97" s="9">
        <v>36814.36</v>
      </c>
      <c r="G97" s="9">
        <v>36814.36</v>
      </c>
      <c r="H97" s="9">
        <f t="shared" si="24"/>
        <v>0</v>
      </c>
    </row>
    <row r="98" spans="1:8">
      <c r="A98" s="52" t="s">
        <v>27</v>
      </c>
      <c r="B98" s="53"/>
      <c r="C98" s="8">
        <f>SUM(C99:C107)</f>
        <v>17095117</v>
      </c>
      <c r="D98" s="8">
        <f t="shared" ref="D98:G98" si="27">SUM(D99:D107)</f>
        <v>10358165.210000001</v>
      </c>
      <c r="E98" s="8">
        <f t="shared" si="27"/>
        <v>27453282.210000001</v>
      </c>
      <c r="F98" s="8">
        <f t="shared" si="27"/>
        <v>26865907.18</v>
      </c>
      <c r="G98" s="8">
        <f t="shared" si="27"/>
        <v>25403176.899999999</v>
      </c>
      <c r="H98" s="8">
        <f t="shared" si="24"/>
        <v>587375.03000000119</v>
      </c>
    </row>
    <row r="99" spans="1:8">
      <c r="A99" s="35" t="s">
        <v>223</v>
      </c>
      <c r="B99" s="40" t="s">
        <v>28</v>
      </c>
      <c r="C99" s="9">
        <v>12362300</v>
      </c>
      <c r="D99" s="9">
        <v>42025.81</v>
      </c>
      <c r="E99" s="7">
        <f t="shared" ref="E99:E107" si="28">C99+D99</f>
        <v>12404325.810000001</v>
      </c>
      <c r="F99" s="9">
        <v>12404325.810000001</v>
      </c>
      <c r="G99" s="9">
        <v>11056026.43</v>
      </c>
      <c r="H99" s="9">
        <f t="shared" si="24"/>
        <v>0</v>
      </c>
    </row>
    <row r="100" spans="1:8">
      <c r="A100" s="35" t="s">
        <v>224</v>
      </c>
      <c r="B100" s="40" t="s">
        <v>29</v>
      </c>
      <c r="C100" s="9">
        <v>339000</v>
      </c>
      <c r="D100" s="9">
        <v>-19539.36</v>
      </c>
      <c r="E100" s="7">
        <f t="shared" si="28"/>
        <v>319460.64</v>
      </c>
      <c r="F100" s="9">
        <v>319460.64</v>
      </c>
      <c r="G100" s="9">
        <v>319460.64</v>
      </c>
      <c r="H100" s="9">
        <f t="shared" si="24"/>
        <v>0</v>
      </c>
    </row>
    <row r="101" spans="1:8">
      <c r="A101" s="35" t="s">
        <v>225</v>
      </c>
      <c r="B101" s="40" t="s">
        <v>30</v>
      </c>
      <c r="C101" s="9">
        <v>1791817</v>
      </c>
      <c r="D101" s="9">
        <v>5393104.8200000003</v>
      </c>
      <c r="E101" s="7">
        <f t="shared" si="28"/>
        <v>7184921.8200000003</v>
      </c>
      <c r="F101" s="9">
        <v>6600655.5899999999</v>
      </c>
      <c r="G101" s="9">
        <v>6500167.5700000003</v>
      </c>
      <c r="H101" s="9">
        <f t="shared" si="24"/>
        <v>584266.23000000045</v>
      </c>
    </row>
    <row r="102" spans="1:8">
      <c r="A102" s="35" t="s">
        <v>226</v>
      </c>
      <c r="B102" s="40" t="s">
        <v>31</v>
      </c>
      <c r="C102" s="9">
        <v>346800</v>
      </c>
      <c r="D102" s="9">
        <v>32766.75</v>
      </c>
      <c r="E102" s="7">
        <f t="shared" si="28"/>
        <v>379566.75</v>
      </c>
      <c r="F102" s="9">
        <v>379566.75</v>
      </c>
      <c r="G102" s="9">
        <v>372271.66</v>
      </c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2179000</v>
      </c>
      <c r="D103" s="9">
        <v>4733186.33</v>
      </c>
      <c r="E103" s="7">
        <f t="shared" si="28"/>
        <v>6912186.3300000001</v>
      </c>
      <c r="F103" s="9">
        <v>6909077.5300000003</v>
      </c>
      <c r="G103" s="9">
        <v>6906895.7400000002</v>
      </c>
      <c r="H103" s="9">
        <f t="shared" si="24"/>
        <v>3108.7999999998137</v>
      </c>
    </row>
    <row r="104" spans="1:8">
      <c r="A104" s="35" t="s">
        <v>228</v>
      </c>
      <c r="B104" s="40" t="s">
        <v>33</v>
      </c>
      <c r="C104" s="9">
        <v>800</v>
      </c>
      <c r="D104" s="9">
        <v>3200</v>
      </c>
      <c r="E104" s="7">
        <f t="shared" si="28"/>
        <v>4000</v>
      </c>
      <c r="F104" s="9">
        <v>4000</v>
      </c>
      <c r="G104" s="9">
        <v>4000</v>
      </c>
      <c r="H104" s="9">
        <f t="shared" si="24"/>
        <v>0</v>
      </c>
    </row>
    <row r="105" spans="1:8">
      <c r="A105" s="35" t="s">
        <v>229</v>
      </c>
      <c r="B105" s="40" t="s">
        <v>34</v>
      </c>
      <c r="C105" s="9">
        <v>7400</v>
      </c>
      <c r="D105" s="9">
        <v>-7400</v>
      </c>
      <c r="E105" s="7">
        <f t="shared" si="28"/>
        <v>0</v>
      </c>
      <c r="F105" s="9">
        <v>0</v>
      </c>
      <c r="G105" s="9">
        <v>0</v>
      </c>
      <c r="H105" s="9">
        <f t="shared" si="24"/>
        <v>0</v>
      </c>
    </row>
    <row r="106" spans="1:8">
      <c r="A106" s="35" t="s">
        <v>230</v>
      </c>
      <c r="B106" s="40" t="s">
        <v>35</v>
      </c>
      <c r="C106" s="9">
        <v>48000</v>
      </c>
      <c r="D106" s="9">
        <v>200820.86</v>
      </c>
      <c r="E106" s="7">
        <f t="shared" si="28"/>
        <v>248820.86</v>
      </c>
      <c r="F106" s="9">
        <v>248820.86</v>
      </c>
      <c r="G106" s="9">
        <v>244354.86</v>
      </c>
      <c r="H106" s="9">
        <f t="shared" si="24"/>
        <v>0</v>
      </c>
    </row>
    <row r="107" spans="1:8">
      <c r="A107" s="35" t="s">
        <v>231</v>
      </c>
      <c r="B107" s="40" t="s">
        <v>36</v>
      </c>
      <c r="C107" s="9">
        <v>20000</v>
      </c>
      <c r="D107" s="9">
        <v>-20000</v>
      </c>
      <c r="E107" s="7">
        <f t="shared" si="28"/>
        <v>0</v>
      </c>
      <c r="F107" s="9">
        <v>0</v>
      </c>
      <c r="G107" s="9">
        <v>0</v>
      </c>
      <c r="H107" s="9">
        <f t="shared" si="24"/>
        <v>0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40190124.43</v>
      </c>
      <c r="E108" s="8">
        <f t="shared" si="29"/>
        <v>40190124.43</v>
      </c>
      <c r="F108" s="8">
        <f t="shared" si="29"/>
        <v>35435002.32</v>
      </c>
      <c r="G108" s="8">
        <f t="shared" si="29"/>
        <v>35435002.32</v>
      </c>
      <c r="H108" s="8">
        <f t="shared" si="24"/>
        <v>4755122.1099999994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40190124.43</v>
      </c>
      <c r="E112" s="7">
        <f t="shared" si="30"/>
        <v>40190124.43</v>
      </c>
      <c r="F112" s="9">
        <v>35435002.32</v>
      </c>
      <c r="G112" s="9">
        <v>35435002.32</v>
      </c>
      <c r="H112" s="9">
        <f t="shared" si="24"/>
        <v>4755122.1099999994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2637000</v>
      </c>
      <c r="D118" s="8">
        <f t="shared" ref="D118:G118" si="31">SUM(D119:D127)</f>
        <v>936351.11</v>
      </c>
      <c r="E118" s="8">
        <f t="shared" si="31"/>
        <v>3573351.11</v>
      </c>
      <c r="F118" s="8">
        <f t="shared" si="31"/>
        <v>3573301.11</v>
      </c>
      <c r="G118" s="8">
        <f t="shared" si="31"/>
        <v>3573301.11</v>
      </c>
      <c r="H118" s="8">
        <f t="shared" si="24"/>
        <v>50</v>
      </c>
    </row>
    <row r="119" spans="1:8">
      <c r="A119" s="35" t="s">
        <v>239</v>
      </c>
      <c r="B119" s="40" t="s">
        <v>48</v>
      </c>
      <c r="C119" s="9">
        <v>40000</v>
      </c>
      <c r="D119" s="9">
        <v>187686.1</v>
      </c>
      <c r="E119" s="7">
        <f t="shared" ref="E119:E127" si="32">C119+D119</f>
        <v>227686.1</v>
      </c>
      <c r="F119" s="9">
        <v>227636.1</v>
      </c>
      <c r="G119" s="9">
        <v>227636.1</v>
      </c>
      <c r="H119" s="9">
        <f t="shared" si="24"/>
        <v>50</v>
      </c>
    </row>
    <row r="120" spans="1:8">
      <c r="A120" s="35" t="s">
        <v>240</v>
      </c>
      <c r="B120" s="40" t="s">
        <v>49</v>
      </c>
      <c r="C120" s="9">
        <v>17000</v>
      </c>
      <c r="D120" s="9">
        <v>6150</v>
      </c>
      <c r="E120" s="7">
        <f t="shared" si="32"/>
        <v>23150</v>
      </c>
      <c r="F120" s="9">
        <v>23150</v>
      </c>
      <c r="G120" s="9">
        <v>23150</v>
      </c>
      <c r="H120" s="9">
        <f t="shared" si="24"/>
        <v>0</v>
      </c>
    </row>
    <row r="121" spans="1:8">
      <c r="A121" s="35" t="s">
        <v>241</v>
      </c>
      <c r="B121" s="40" t="s">
        <v>50</v>
      </c>
      <c r="C121" s="9">
        <v>0</v>
      </c>
      <c r="D121" s="9">
        <v>188182.79</v>
      </c>
      <c r="E121" s="7">
        <f t="shared" si="32"/>
        <v>188182.79</v>
      </c>
      <c r="F121" s="9">
        <v>188182.79</v>
      </c>
      <c r="G121" s="9">
        <v>188182.79</v>
      </c>
      <c r="H121" s="9">
        <f t="shared" si="24"/>
        <v>0</v>
      </c>
    </row>
    <row r="122" spans="1:8">
      <c r="A122" s="35" t="s">
        <v>242</v>
      </c>
      <c r="B122" s="40" t="s">
        <v>51</v>
      </c>
      <c r="C122" s="9">
        <v>0</v>
      </c>
      <c r="D122" s="9">
        <v>0</v>
      </c>
      <c r="E122" s="7">
        <f t="shared" si="32"/>
        <v>0</v>
      </c>
      <c r="F122" s="9">
        <v>0</v>
      </c>
      <c r="G122" s="9">
        <v>0</v>
      </c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>
        <v>80000</v>
      </c>
      <c r="D124" s="9">
        <v>554332.22</v>
      </c>
      <c r="E124" s="7">
        <f t="shared" si="32"/>
        <v>634332.22</v>
      </c>
      <c r="F124" s="9">
        <v>634332.22</v>
      </c>
      <c r="G124" s="9">
        <v>634332.22</v>
      </c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>
        <v>2500000</v>
      </c>
      <c r="D126" s="9">
        <v>0</v>
      </c>
      <c r="E126" s="7">
        <f t="shared" si="32"/>
        <v>2500000</v>
      </c>
      <c r="F126" s="9">
        <v>2500000</v>
      </c>
      <c r="G126" s="9">
        <v>2500000</v>
      </c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48723437</v>
      </c>
      <c r="D128" s="8">
        <f t="shared" ref="D128:G128" si="33">SUM(D129:D131)</f>
        <v>14590535.530000001</v>
      </c>
      <c r="E128" s="8">
        <f t="shared" si="33"/>
        <v>63313972.530000001</v>
      </c>
      <c r="F128" s="8">
        <f t="shared" si="33"/>
        <v>47309536.969999999</v>
      </c>
      <c r="G128" s="8">
        <f t="shared" si="33"/>
        <v>42244244.420000002</v>
      </c>
      <c r="H128" s="8">
        <f t="shared" si="24"/>
        <v>16004435.560000002</v>
      </c>
    </row>
    <row r="129" spans="1:8">
      <c r="A129" s="35" t="s">
        <v>248</v>
      </c>
      <c r="B129" s="40" t="s">
        <v>58</v>
      </c>
      <c r="C129" s="9">
        <v>38873437</v>
      </c>
      <c r="D129" s="9">
        <v>22469908.620000001</v>
      </c>
      <c r="E129" s="7">
        <f t="shared" ref="E129:E131" si="34">C129+D129</f>
        <v>61343345.620000005</v>
      </c>
      <c r="F129" s="9">
        <v>45384000.979999997</v>
      </c>
      <c r="G129" s="9">
        <v>40318708.43</v>
      </c>
      <c r="H129" s="9">
        <f t="shared" si="24"/>
        <v>15959344.640000008</v>
      </c>
    </row>
    <row r="130" spans="1:8">
      <c r="A130" s="35" t="s">
        <v>249</v>
      </c>
      <c r="B130" s="40" t="s">
        <v>59</v>
      </c>
      <c r="C130" s="9">
        <v>9850000</v>
      </c>
      <c r="D130" s="9">
        <v>-7879373.0899999999</v>
      </c>
      <c r="E130" s="7">
        <f t="shared" si="34"/>
        <v>1970626.9100000001</v>
      </c>
      <c r="F130" s="9">
        <v>1925535.99</v>
      </c>
      <c r="G130" s="9">
        <v>1925535.99</v>
      </c>
      <c r="H130" s="9">
        <f t="shared" si="24"/>
        <v>45090.920000000158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5086157.63</v>
      </c>
      <c r="E141" s="8">
        <f t="shared" si="37"/>
        <v>5086157.63</v>
      </c>
      <c r="F141" s="8">
        <f t="shared" si="37"/>
        <v>5086157.63</v>
      </c>
      <c r="G141" s="8">
        <f t="shared" si="37"/>
        <v>5086157.63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0</v>
      </c>
      <c r="D144" s="9">
        <v>5086157.63</v>
      </c>
      <c r="E144" s="7">
        <f t="shared" si="38"/>
        <v>5086157.63</v>
      </c>
      <c r="F144" s="9">
        <v>5086157.63</v>
      </c>
      <c r="G144" s="9">
        <v>5086157.63</v>
      </c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151489041</v>
      </c>
      <c r="D154" s="8">
        <f t="shared" ref="D154:H154" si="42">D4+D79</f>
        <v>106292308.47</v>
      </c>
      <c r="E154" s="8">
        <f t="shared" si="42"/>
        <v>257781349.47</v>
      </c>
      <c r="F154" s="8">
        <f t="shared" si="42"/>
        <v>229612261.13</v>
      </c>
      <c r="G154" s="8">
        <f t="shared" si="42"/>
        <v>218867289.18000001</v>
      </c>
      <c r="H154" s="8">
        <f t="shared" si="42"/>
        <v>28169088.34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78439808</v>
      </c>
      <c r="C5" s="8">
        <f t="shared" ref="C5:G5" si="0">SUM(C6:C13)</f>
        <v>30584318.84</v>
      </c>
      <c r="D5" s="8">
        <f t="shared" si="0"/>
        <v>109024126.84</v>
      </c>
      <c r="E5" s="8">
        <f t="shared" si="0"/>
        <v>102259332.56999999</v>
      </c>
      <c r="F5" s="8">
        <f t="shared" si="0"/>
        <v>98111302.469999999</v>
      </c>
      <c r="G5" s="8">
        <f t="shared" si="0"/>
        <v>6764794.270000007</v>
      </c>
    </row>
    <row r="6" spans="1:7">
      <c r="A6" s="18">
        <v>3111</v>
      </c>
      <c r="B6" s="9">
        <v>78439808</v>
      </c>
      <c r="C6" s="9">
        <v>0</v>
      </c>
      <c r="D6" s="9">
        <f>B6+C6</f>
        <v>78439808</v>
      </c>
      <c r="E6" s="9">
        <v>102259332.56999999</v>
      </c>
      <c r="F6" s="9">
        <v>98111302.469999999</v>
      </c>
      <c r="G6" s="9">
        <f>D6-E6</f>
        <v>-23819524.569999993</v>
      </c>
    </row>
    <row r="7" spans="1:7">
      <c r="A7" s="18">
        <v>3111</v>
      </c>
      <c r="B7" s="9">
        <v>0</v>
      </c>
      <c r="C7" s="9">
        <v>30584318.84</v>
      </c>
      <c r="D7" s="9">
        <f t="shared" ref="D7:D13" si="1">B7+C7</f>
        <v>30584318.84</v>
      </c>
      <c r="E7" s="9">
        <v>0</v>
      </c>
      <c r="F7" s="9">
        <v>0</v>
      </c>
      <c r="G7" s="9">
        <f t="shared" ref="G7:G13" si="2">D7-E7</f>
        <v>30584318.84</v>
      </c>
    </row>
    <row r="8" spans="1:7">
      <c r="A8" s="18" t="s">
        <v>91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73049233</v>
      </c>
      <c r="C16" s="8">
        <f t="shared" ref="C16:G16" si="3">SUM(C17:C24)</f>
        <v>75707989.629999995</v>
      </c>
      <c r="D16" s="8">
        <f t="shared" si="3"/>
        <v>148757222.63</v>
      </c>
      <c r="E16" s="8">
        <f t="shared" si="3"/>
        <v>127352928.56</v>
      </c>
      <c r="F16" s="8">
        <f t="shared" si="3"/>
        <v>181754</v>
      </c>
      <c r="G16" s="8">
        <f t="shared" si="3"/>
        <v>21404294.069999993</v>
      </c>
    </row>
    <row r="17" spans="1:7">
      <c r="A17" s="18">
        <v>3111</v>
      </c>
      <c r="B17" s="9">
        <v>73049233</v>
      </c>
      <c r="C17" s="9">
        <v>75707989.629999995</v>
      </c>
      <c r="D17" s="9">
        <f>B17+C17</f>
        <v>148757222.63</v>
      </c>
      <c r="E17" s="9">
        <v>127352928.56</v>
      </c>
      <c r="F17" s="9">
        <v>181754</v>
      </c>
      <c r="G17" s="9">
        <f t="shared" ref="G17:G24" si="4">D17-E17</f>
        <v>21404294.069999993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151489041</v>
      </c>
      <c r="C26" s="8">
        <f t="shared" ref="C26:G26" si="6">C5+C16</f>
        <v>106292308.47</v>
      </c>
      <c r="D26" s="8">
        <f t="shared" si="6"/>
        <v>257781349.47</v>
      </c>
      <c r="E26" s="8">
        <f t="shared" si="6"/>
        <v>229612261.13</v>
      </c>
      <c r="F26" s="8">
        <f t="shared" si="6"/>
        <v>98293056.469999999</v>
      </c>
      <c r="G26" s="8">
        <f t="shared" si="6"/>
        <v>28169088.34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78439808</v>
      </c>
      <c r="D5" s="8">
        <f t="shared" ref="D5:H5" si="0">D6+D16+D25+D36</f>
        <v>30584318.84</v>
      </c>
      <c r="E5" s="8">
        <f t="shared" si="0"/>
        <v>109024126.84</v>
      </c>
      <c r="F5" s="8">
        <f t="shared" si="0"/>
        <v>102259332.56999998</v>
      </c>
      <c r="G5" s="8">
        <f t="shared" si="0"/>
        <v>98111302.469999999</v>
      </c>
      <c r="H5" s="8">
        <f t="shared" si="0"/>
        <v>6764794.2699999977</v>
      </c>
    </row>
    <row r="6" spans="1:8" ht="12.75" customHeight="1">
      <c r="A6" s="58" t="s">
        <v>99</v>
      </c>
      <c r="B6" s="59"/>
      <c r="C6" s="8">
        <f>SUM(C7:C14)</f>
        <v>54112310</v>
      </c>
      <c r="D6" s="8">
        <f t="shared" ref="D6:H6" si="1">SUM(D7:D14)</f>
        <v>12667625.23</v>
      </c>
      <c r="E6" s="8">
        <f t="shared" si="1"/>
        <v>66779935.229999997</v>
      </c>
      <c r="F6" s="8">
        <f t="shared" si="1"/>
        <v>58443315.909999989</v>
      </c>
      <c r="G6" s="8">
        <f t="shared" si="1"/>
        <v>57431471.950000003</v>
      </c>
      <c r="H6" s="8">
        <f t="shared" si="1"/>
        <v>8336619.3199999947</v>
      </c>
    </row>
    <row r="7" spans="1:8">
      <c r="A7" s="46" t="s">
        <v>267</v>
      </c>
      <c r="B7" s="40" t="s">
        <v>100</v>
      </c>
      <c r="C7" s="9">
        <v>2126636</v>
      </c>
      <c r="D7" s="9">
        <v>820694.18</v>
      </c>
      <c r="E7" s="9">
        <f>C7+D7</f>
        <v>2947330.18</v>
      </c>
      <c r="F7" s="9">
        <v>2508687.5099999998</v>
      </c>
      <c r="G7" s="9">
        <v>2473999.9900000002</v>
      </c>
      <c r="H7" s="9">
        <f>E7-F7</f>
        <v>438642.67000000039</v>
      </c>
    </row>
    <row r="8" spans="1:8">
      <c r="A8" s="46" t="s">
        <v>268</v>
      </c>
      <c r="B8" s="40" t="s">
        <v>101</v>
      </c>
      <c r="C8" s="9">
        <v>371301</v>
      </c>
      <c r="D8" s="9">
        <v>35514.699999999997</v>
      </c>
      <c r="E8" s="9">
        <f t="shared" ref="E8:E14" si="2">C8+D8</f>
        <v>406815.7</v>
      </c>
      <c r="F8" s="9">
        <v>385036.4</v>
      </c>
      <c r="G8" s="9">
        <v>378170.4</v>
      </c>
      <c r="H8" s="9">
        <f t="shared" ref="H8:H71" si="3">E8-F8</f>
        <v>21779.299999999988</v>
      </c>
    </row>
    <row r="9" spans="1:8">
      <c r="A9" s="46" t="s">
        <v>269</v>
      </c>
      <c r="B9" s="40" t="s">
        <v>102</v>
      </c>
      <c r="C9" s="9">
        <v>33414198</v>
      </c>
      <c r="D9" s="9">
        <v>9548308.0199999996</v>
      </c>
      <c r="E9" s="9">
        <f t="shared" si="2"/>
        <v>42962506.019999996</v>
      </c>
      <c r="F9" s="9">
        <v>38811592.710000001</v>
      </c>
      <c r="G9" s="9">
        <v>38321231.850000001</v>
      </c>
      <c r="H9" s="9">
        <f t="shared" si="3"/>
        <v>4150913.3099999949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5803346</v>
      </c>
      <c r="D11" s="9">
        <v>730698.04</v>
      </c>
      <c r="E11" s="9">
        <f t="shared" si="2"/>
        <v>6534044.04</v>
      </c>
      <c r="F11" s="9">
        <v>5440562.6200000001</v>
      </c>
      <c r="G11" s="9">
        <v>5343230.1399999997</v>
      </c>
      <c r="H11" s="9">
        <f t="shared" si="3"/>
        <v>1093481.42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10440435</v>
      </c>
      <c r="D13" s="9">
        <v>978924.1</v>
      </c>
      <c r="E13" s="9">
        <f t="shared" si="2"/>
        <v>11419359.1</v>
      </c>
      <c r="F13" s="9">
        <v>8892191.3000000007</v>
      </c>
      <c r="G13" s="9">
        <v>8562094.6300000008</v>
      </c>
      <c r="H13" s="9">
        <f t="shared" si="3"/>
        <v>2527167.7999999989</v>
      </c>
    </row>
    <row r="14" spans="1:8">
      <c r="A14" s="46" t="s">
        <v>274</v>
      </c>
      <c r="B14" s="40" t="s">
        <v>107</v>
      </c>
      <c r="C14" s="9">
        <v>1956394</v>
      </c>
      <c r="D14" s="9">
        <v>553486.18999999994</v>
      </c>
      <c r="E14" s="9">
        <f t="shared" si="2"/>
        <v>2509880.19</v>
      </c>
      <c r="F14" s="9">
        <v>2405245.37</v>
      </c>
      <c r="G14" s="9">
        <v>2352744.94</v>
      </c>
      <c r="H14" s="9">
        <f t="shared" si="3"/>
        <v>104634.81999999983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108</v>
      </c>
      <c r="B16" s="73"/>
      <c r="C16" s="8">
        <f>SUM(C17:C23)</f>
        <v>22402436</v>
      </c>
      <c r="D16" s="8">
        <f t="shared" ref="D16:G16" si="4">SUM(D17:D23)</f>
        <v>17886481.489999998</v>
      </c>
      <c r="E16" s="8">
        <f t="shared" si="4"/>
        <v>40288917.490000002</v>
      </c>
      <c r="F16" s="8">
        <f t="shared" si="4"/>
        <v>41981021.109999999</v>
      </c>
      <c r="G16" s="8">
        <f t="shared" si="4"/>
        <v>38855806.890000001</v>
      </c>
      <c r="H16" s="8">
        <f t="shared" si="3"/>
        <v>-1692103.6199999973</v>
      </c>
    </row>
    <row r="17" spans="1:8">
      <c r="A17" s="46" t="s">
        <v>275</v>
      </c>
      <c r="B17" s="40" t="s">
        <v>109</v>
      </c>
      <c r="C17" s="9">
        <v>591279</v>
      </c>
      <c r="D17" s="9">
        <v>76863.14</v>
      </c>
      <c r="E17" s="9">
        <f>C17+D17</f>
        <v>668142.14</v>
      </c>
      <c r="F17" s="9">
        <v>550885.97</v>
      </c>
      <c r="G17" s="9">
        <v>542904.14</v>
      </c>
      <c r="H17" s="9">
        <f t="shared" si="3"/>
        <v>117256.17000000004</v>
      </c>
    </row>
    <row r="18" spans="1:8">
      <c r="A18" s="46" t="s">
        <v>276</v>
      </c>
      <c r="B18" s="40" t="s">
        <v>110</v>
      </c>
      <c r="C18" s="9">
        <v>16641402</v>
      </c>
      <c r="D18" s="9">
        <v>17586441</v>
      </c>
      <c r="E18" s="9">
        <f t="shared" ref="E18:E23" si="5">C18+D18</f>
        <v>34227843</v>
      </c>
      <c r="F18" s="9">
        <v>36575556.740000002</v>
      </c>
      <c r="G18" s="9">
        <v>33514321.460000001</v>
      </c>
      <c r="H18" s="9">
        <f t="shared" si="3"/>
        <v>-2347713.7400000021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4220370</v>
      </c>
      <c r="D20" s="9">
        <v>103726.2</v>
      </c>
      <c r="E20" s="9">
        <f t="shared" si="5"/>
        <v>4324096.2</v>
      </c>
      <c r="F20" s="9">
        <v>3893507.69</v>
      </c>
      <c r="G20" s="9">
        <v>3849249.73</v>
      </c>
      <c r="H20" s="9">
        <f t="shared" si="3"/>
        <v>430588.51000000024</v>
      </c>
    </row>
    <row r="21" spans="1:8">
      <c r="A21" s="46" t="s">
        <v>279</v>
      </c>
      <c r="B21" s="40" t="s">
        <v>113</v>
      </c>
      <c r="C21" s="9">
        <v>949385</v>
      </c>
      <c r="D21" s="9">
        <v>119451.15</v>
      </c>
      <c r="E21" s="9">
        <f t="shared" si="5"/>
        <v>1068836.1499999999</v>
      </c>
      <c r="F21" s="9">
        <v>961070.71</v>
      </c>
      <c r="G21" s="9">
        <v>949331.56</v>
      </c>
      <c r="H21" s="9">
        <f t="shared" si="3"/>
        <v>107765.43999999994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116</v>
      </c>
      <c r="B25" s="73"/>
      <c r="C25" s="8">
        <f>SUM(C26:C34)</f>
        <v>1925062</v>
      </c>
      <c r="D25" s="8">
        <f t="shared" ref="D25:G25" si="6">SUM(D26:D34)</f>
        <v>30212.12</v>
      </c>
      <c r="E25" s="8">
        <f t="shared" si="6"/>
        <v>1955274.12</v>
      </c>
      <c r="F25" s="8">
        <f t="shared" si="6"/>
        <v>1834995.55</v>
      </c>
      <c r="G25" s="8">
        <f t="shared" si="6"/>
        <v>1824023.63</v>
      </c>
      <c r="H25" s="8">
        <f t="shared" si="3"/>
        <v>120278.57000000007</v>
      </c>
    </row>
    <row r="26" spans="1:8">
      <c r="A26" s="46" t="s">
        <v>282</v>
      </c>
      <c r="B26" s="40" t="s">
        <v>117</v>
      </c>
      <c r="C26" s="9">
        <v>1925062</v>
      </c>
      <c r="D26" s="9">
        <v>30212.12</v>
      </c>
      <c r="E26" s="9">
        <f>C26+D26</f>
        <v>1955274.12</v>
      </c>
      <c r="F26" s="9">
        <v>1834995.55</v>
      </c>
      <c r="G26" s="9">
        <v>1824023.63</v>
      </c>
      <c r="H26" s="9">
        <f t="shared" si="3"/>
        <v>120278.57000000007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126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131</v>
      </c>
      <c r="B42" s="73"/>
      <c r="C42" s="8">
        <f>C43+C53+C62+C73</f>
        <v>73049233</v>
      </c>
      <c r="D42" s="8">
        <f t="shared" ref="D42:G42" si="10">D43+D53+D62+D73</f>
        <v>75707989.629999995</v>
      </c>
      <c r="E42" s="8">
        <f t="shared" si="10"/>
        <v>148757222.63</v>
      </c>
      <c r="F42" s="8">
        <f t="shared" si="10"/>
        <v>127352928.56</v>
      </c>
      <c r="G42" s="8">
        <f t="shared" si="10"/>
        <v>120755986.70999999</v>
      </c>
      <c r="H42" s="8">
        <f t="shared" si="3"/>
        <v>21404294.069999993</v>
      </c>
    </row>
    <row r="43" spans="1:8" ht="12.75">
      <c r="A43" s="58" t="s">
        <v>99</v>
      </c>
      <c r="B43" s="73"/>
      <c r="C43" s="8">
        <f>SUM(C44:C51)</f>
        <v>4987725</v>
      </c>
      <c r="D43" s="8">
        <f t="shared" ref="D43:G43" si="11">SUM(D44:D51)</f>
        <v>2691643.25</v>
      </c>
      <c r="E43" s="8">
        <f t="shared" si="11"/>
        <v>7679368.25</v>
      </c>
      <c r="F43" s="8">
        <f t="shared" si="11"/>
        <v>7674579.1099999994</v>
      </c>
      <c r="G43" s="8">
        <f t="shared" si="11"/>
        <v>7559614.8300000001</v>
      </c>
      <c r="H43" s="8">
        <f t="shared" si="3"/>
        <v>4789.140000000596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>
        <v>2500000</v>
      </c>
      <c r="D46" s="9">
        <v>2347523.9900000002</v>
      </c>
      <c r="E46" s="9">
        <f t="shared" si="12"/>
        <v>4847523.99</v>
      </c>
      <c r="F46" s="9">
        <v>4843662.8499999996</v>
      </c>
      <c r="G46" s="9">
        <v>4781796.1900000004</v>
      </c>
      <c r="H46" s="9">
        <f t="shared" si="3"/>
        <v>3861.140000000596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>
        <v>0</v>
      </c>
      <c r="D48" s="9">
        <v>466161.46</v>
      </c>
      <c r="E48" s="9">
        <f t="shared" si="12"/>
        <v>466161.46</v>
      </c>
      <c r="F48" s="9">
        <v>466161.46</v>
      </c>
      <c r="G48" s="9">
        <v>466161.46</v>
      </c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>
        <v>2487725</v>
      </c>
      <c r="D50" s="9">
        <v>-122042.2</v>
      </c>
      <c r="E50" s="9">
        <f t="shared" si="12"/>
        <v>2365682.7999999998</v>
      </c>
      <c r="F50" s="9">
        <v>2364754.7999999998</v>
      </c>
      <c r="G50" s="9">
        <v>2311657.1800000002</v>
      </c>
      <c r="H50" s="9">
        <f t="shared" si="3"/>
        <v>928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108</v>
      </c>
      <c r="B53" s="73"/>
      <c r="C53" s="8">
        <f>SUM(C54:C60)</f>
        <v>68061508</v>
      </c>
      <c r="D53" s="8">
        <f t="shared" ref="D53:G53" si="13">SUM(D54:D60)</f>
        <v>72816346.379999995</v>
      </c>
      <c r="E53" s="8">
        <f t="shared" si="13"/>
        <v>140877854.38</v>
      </c>
      <c r="F53" s="8">
        <f t="shared" si="13"/>
        <v>119478349.45</v>
      </c>
      <c r="G53" s="8">
        <f t="shared" si="13"/>
        <v>112996371.88</v>
      </c>
      <c r="H53" s="8">
        <f t="shared" si="3"/>
        <v>21399504.929999992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>
        <v>67845508</v>
      </c>
      <c r="D55" s="9">
        <v>72542419.909999996</v>
      </c>
      <c r="E55" s="9">
        <f t="shared" ref="E55:E60" si="14">C55+D55</f>
        <v>140387927.91</v>
      </c>
      <c r="F55" s="9">
        <v>119016703.01000001</v>
      </c>
      <c r="G55" s="9">
        <v>112536275.44</v>
      </c>
      <c r="H55" s="9">
        <f t="shared" si="3"/>
        <v>21371224.899999991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>
        <v>150000</v>
      </c>
      <c r="D57" s="9">
        <v>284022.87</v>
      </c>
      <c r="E57" s="9">
        <f t="shared" si="14"/>
        <v>434022.87</v>
      </c>
      <c r="F57" s="9">
        <v>405744.84</v>
      </c>
      <c r="G57" s="9">
        <v>405744.84</v>
      </c>
      <c r="H57" s="9">
        <f t="shared" si="3"/>
        <v>28278.02999999997</v>
      </c>
    </row>
    <row r="58" spans="1:8">
      <c r="A58" s="46" t="s">
        <v>307</v>
      </c>
      <c r="B58" s="40" t="s">
        <v>113</v>
      </c>
      <c r="C58" s="9">
        <v>66000</v>
      </c>
      <c r="D58" s="9">
        <v>-10096.4</v>
      </c>
      <c r="E58" s="9">
        <f t="shared" si="14"/>
        <v>55903.6</v>
      </c>
      <c r="F58" s="9">
        <v>55901.599999999999</v>
      </c>
      <c r="G58" s="9">
        <v>54351.6</v>
      </c>
      <c r="H58" s="9">
        <f t="shared" si="3"/>
        <v>2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116</v>
      </c>
      <c r="B62" s="73"/>
      <c r="C62" s="8">
        <f>SUM(C63:C71)</f>
        <v>0</v>
      </c>
      <c r="D62" s="8">
        <f t="shared" ref="D62:G62" si="15">SUM(D63:D71)</f>
        <v>200000</v>
      </c>
      <c r="E62" s="8">
        <f t="shared" si="15"/>
        <v>200000</v>
      </c>
      <c r="F62" s="8">
        <f t="shared" si="15"/>
        <v>200000</v>
      </c>
      <c r="G62" s="8">
        <f t="shared" si="15"/>
        <v>200000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>
        <v>0</v>
      </c>
      <c r="D63" s="9">
        <v>200000</v>
      </c>
      <c r="E63" s="9">
        <f>C63+D63</f>
        <v>200000</v>
      </c>
      <c r="F63" s="9">
        <v>200000</v>
      </c>
      <c r="G63" s="9">
        <v>200000</v>
      </c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126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151489041</v>
      </c>
      <c r="D79" s="8">
        <f t="shared" ref="D79:H79" si="20">D5+D42</f>
        <v>106292308.47</v>
      </c>
      <c r="E79" s="8">
        <f t="shared" si="20"/>
        <v>257781349.47</v>
      </c>
      <c r="F79" s="8">
        <f t="shared" si="20"/>
        <v>229612261.13</v>
      </c>
      <c r="G79" s="8">
        <f t="shared" si="20"/>
        <v>218867289.18000001</v>
      </c>
      <c r="H79" s="8">
        <f t="shared" si="20"/>
        <v>28169088.339999989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53089527</v>
      </c>
      <c r="C4" s="28">
        <f t="shared" ref="C4:G4" si="0">C5+C6+C7+C10+C11+C14</f>
        <v>5945451.1600000001</v>
      </c>
      <c r="D4" s="28">
        <f t="shared" si="0"/>
        <v>59034978.159999996</v>
      </c>
      <c r="E4" s="28">
        <f t="shared" si="0"/>
        <v>51438706.520000003</v>
      </c>
      <c r="F4" s="28">
        <f t="shared" si="0"/>
        <v>50706412.119999997</v>
      </c>
      <c r="G4" s="28">
        <f t="shared" si="0"/>
        <v>7596271.6399999931</v>
      </c>
    </row>
    <row r="5" spans="1:7">
      <c r="A5" s="29" t="s">
        <v>134</v>
      </c>
      <c r="B5" s="9">
        <v>53089527</v>
      </c>
      <c r="C5" s="9">
        <v>5945451.1600000001</v>
      </c>
      <c r="D5" s="8">
        <f>B5+C5</f>
        <v>59034978.159999996</v>
      </c>
      <c r="E5" s="9">
        <v>51438706.520000003</v>
      </c>
      <c r="F5" s="9">
        <v>50706412.119999997</v>
      </c>
      <c r="G5" s="8">
        <f>D5-E5</f>
        <v>7596271.6399999931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556454</v>
      </c>
      <c r="C16" s="8">
        <f t="shared" ref="C16:G16" si="6">C17+C18+C19+C22+C23+C26</f>
        <v>-102023.84</v>
      </c>
      <c r="D16" s="8">
        <f t="shared" si="6"/>
        <v>454430.16000000003</v>
      </c>
      <c r="E16" s="8">
        <f t="shared" si="6"/>
        <v>422571.23</v>
      </c>
      <c r="F16" s="8">
        <f t="shared" si="6"/>
        <v>422571.23</v>
      </c>
      <c r="G16" s="8">
        <f t="shared" si="6"/>
        <v>31858.930000000051</v>
      </c>
    </row>
    <row r="17" spans="1:7">
      <c r="A17" s="29" t="s">
        <v>134</v>
      </c>
      <c r="B17" s="9">
        <v>556454</v>
      </c>
      <c r="C17" s="9">
        <v>-102023.84</v>
      </c>
      <c r="D17" s="8">
        <f t="shared" ref="D17:D18" si="7">B17+C17</f>
        <v>454430.16000000003</v>
      </c>
      <c r="E17" s="9">
        <v>422571.23</v>
      </c>
      <c r="F17" s="9">
        <v>422571.23</v>
      </c>
      <c r="G17" s="8">
        <f t="shared" ref="G17:G26" si="8">D17-E17</f>
        <v>31858.930000000051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53645981</v>
      </c>
      <c r="C27" s="8">
        <f t="shared" ref="C27:G27" si="13">C4+C16</f>
        <v>5843427.3200000003</v>
      </c>
      <c r="D27" s="8">
        <f t="shared" si="13"/>
        <v>59489408.319999993</v>
      </c>
      <c r="E27" s="8">
        <f t="shared" si="13"/>
        <v>51861277.75</v>
      </c>
      <c r="F27" s="8">
        <f t="shared" si="13"/>
        <v>51128983.349999994</v>
      </c>
      <c r="G27" s="8">
        <f t="shared" si="13"/>
        <v>7628130.5699999928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2017-04-18T18:51:15Z</cp:lastPrinted>
  <dcterms:created xsi:type="dcterms:W3CDTF">2017-01-11T17:22:36Z</dcterms:created>
  <dcterms:modified xsi:type="dcterms:W3CDTF">2019-02-28T20:25:43Z</dcterms:modified>
</cp:coreProperties>
</file>